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112" activeTab="0"/>
  </bookViews>
  <sheets>
    <sheet name="Сводный отчет 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<sst xmlns="http://schemas.openxmlformats.org/spreadsheetml/2006/main" count="95" uniqueCount="82">
  <si>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>№</t>
  </si>
  <si>
    <t>г. Минск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</si>
  <si>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</si>
  <si>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</si>
  <si>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</si>
  <si>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</si>
  <si>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</si>
  <si>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</si>
  <si>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</si>
  <si>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</si>
  <si>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</si>
  <si>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</si>
  <si>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</si>
  <si>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</si>
  <si>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</si>
  <si>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</si>
  <si>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</si>
  <si>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</si>
  <si>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</si>
  <si>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</si>
  <si>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</si>
  <si>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</si>
  <si>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</si>
  <si>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</si>
  <si>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</si>
  <si>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</si>
  <si>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</si>
  <si>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</si>
  <si>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</si>
  <si>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27</t>
  </si>
  <si>
    <t>28</t>
  </si>
  <si>
    <t>29</t>
  </si>
  <si>
    <t>30</t>
  </si>
  <si>
    <t>31</t>
  </si>
  <si>
    <t>Брестская</t>
  </si>
  <si>
    <t>в том числе по областям и г. Минску</t>
  </si>
  <si>
    <t xml:space="preserve">         рублей</t>
  </si>
  <si>
    <t>самостоятельно страхователем: страховых взносов</t>
  </si>
  <si>
    <t xml:space="preserve">Начислено страховых взносов </t>
  </si>
  <si>
    <t xml:space="preserve">     в том числе: Белгосстрахом: страховых взносов</t>
  </si>
  <si>
    <t xml:space="preserve">             штрафов</t>
  </si>
  <si>
    <t xml:space="preserve">             пеней</t>
  </si>
  <si>
    <t xml:space="preserve">    в том числе: по страховым взносам</t>
  </si>
  <si>
    <t xml:space="preserve">          из нее просроченная задолженность</t>
  </si>
  <si>
    <t xml:space="preserve">    по штрафам </t>
  </si>
  <si>
    <t xml:space="preserve">    по пеням</t>
  </si>
  <si>
    <t xml:space="preserve">   в том числе:  по страховым взносам</t>
  </si>
  <si>
    <t xml:space="preserve">   по штрафам</t>
  </si>
  <si>
    <t xml:space="preserve">   по пеням</t>
  </si>
  <si>
    <t>Облагаемая база</t>
  </si>
  <si>
    <t xml:space="preserve">   в том числе:  страховых взносов </t>
  </si>
  <si>
    <t xml:space="preserve">   штрафов </t>
  </si>
  <si>
    <t xml:space="preserve">   пеней</t>
  </si>
  <si>
    <t xml:space="preserve">   в том числе:  страховых взносов</t>
  </si>
  <si>
    <t xml:space="preserve">   штрафов</t>
  </si>
  <si>
    <t xml:space="preserve">    в том числе: страховым взносам</t>
  </si>
  <si>
    <t xml:space="preserve">               Сводный отчет  о средствах по обязательному страхованию от несчастных случаев на производстве и профессиональных заболеваний за 2020 год</t>
  </si>
  <si>
    <t>Средняя численность застрахованных лиц</t>
  </si>
  <si>
    <t>Доначислено (излишне начислено) страховых взносов, штрафов и пеней - всего (сумма строк с 05 по 10)</t>
  </si>
  <si>
    <t>Задолженность по платежам страхователя, возникшая в связи с правопреемством - всего (сумма строк с 17 по 19)</t>
  </si>
  <si>
    <t>19</t>
  </si>
  <si>
    <t>Подлежит уплате - всего (сумма строк с 21 по 23)</t>
  </si>
  <si>
    <t>20</t>
  </si>
  <si>
    <t xml:space="preserve">   в том числе:  страховых взносов (сумма строк 03, 05, 08, 12, 17)</t>
  </si>
  <si>
    <t>21</t>
  </si>
  <si>
    <t xml:space="preserve">   штрафов (сумма строк 06, 09, 14, 18)</t>
  </si>
  <si>
    <t>22</t>
  </si>
  <si>
    <t xml:space="preserve">   пеней (сумма строк 07, 10, 15, 19)</t>
  </si>
  <si>
    <t>23</t>
  </si>
  <si>
    <t>Уплачено средств - всего (сумма строк с 25 по 27)</t>
  </si>
  <si>
    <t>24</t>
  </si>
  <si>
    <t>Возвращено Белгосстрахом средств - всего (сумма строк с 29 по 31)</t>
  </si>
  <si>
    <t>32</t>
  </si>
  <si>
    <t>Задолженность по платежам на конец отчетного периода страхователя Белгосстраху (Белгосстраха страхователю) (сумма строк 33, 35, 36)</t>
  </si>
  <si>
    <t>33</t>
  </si>
  <si>
    <t>34</t>
  </si>
  <si>
    <t>35</t>
  </si>
  <si>
    <t>36</t>
  </si>
  <si>
    <t>37</t>
  </si>
  <si>
    <t xml:space="preserve">Страховой тариф, процентов </t>
  </si>
  <si>
    <t>х</t>
  </si>
  <si>
    <t>Задолженность по платежам на 1 января отчетного года страхователя Белгосстраху (Белгосстраха страхователю)                                                             (сумма строк 12, 14, 15)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</si>
</sst>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sz val="8"/>
      <name val="Arial"/>
      <family val="2"/>
    </font>
    <font>
      <sz val="5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30" zoomScaleNormal="130" zoomScaleSheetLayoutView="95" zoomScalePageLayoutView="0" workbookViewId="0" topLeftCell="A1">
      <selection activeCell="A18" sqref="A18"/>
    </sheetView>
  </sheetViews>
  <sheetFormatPr defaultColWidth="9.00390625" defaultRowHeight="12.75"/>
  <cols>
    <col min="1" max="1" width="49.875" style="0" customWidth="1"/>
    <col min="2" max="2" width="3.375" style="9" customWidth="1"/>
    <col min="3" max="3" width="11.125" style="3" customWidth="1"/>
    <col min="4" max="4" width="11.375" style="3" customWidth="1"/>
    <col min="5" max="6" width="11.375" style="6" customWidth="1"/>
    <col min="7" max="7" width="10.50390625" style="3" customWidth="1"/>
    <col min="8" max="8" width="11.125" style="3" customWidth="1"/>
    <col min="9" max="10" width="11.00390625" style="3" customWidth="1"/>
    <col min="11" max="11" width="13.75390625" style="4" bestFit="1" customWidth="1"/>
  </cols>
  <sheetData>
    <row r="1" spans="1:10" ht="33" customHeight="1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9.75" customHeight="1">
      <c r="A2" s="1"/>
      <c r="B2" s="7"/>
      <c r="C2" s="2"/>
      <c r="D2" s="2"/>
      <c r="E2" s="2"/>
      <c r="F2" s="2"/>
      <c r="G2" s="2"/>
      <c r="H2" s="2"/>
      <c r="I2" s="2"/>
      <c r="J2" s="2" t="s">
        <v>36</v>
      </c>
    </row>
    <row r="3" spans="1:10" ht="12" customHeight="1">
      <c r="A3" s="32" t="s">
        <v>2</v>
      </c>
      <c r="B3" s="34" t="s">
        <v>0</v>
      </c>
      <c r="C3" s="36" t="s">
        <v>3</v>
      </c>
      <c r="D3" s="38" t="s">
        <v>35</v>
      </c>
      <c r="E3" s="39"/>
      <c r="F3" s="39"/>
      <c r="G3" s="39"/>
      <c r="H3" s="39"/>
      <c r="I3" s="39"/>
      <c r="J3" s="40"/>
    </row>
    <row r="4" spans="1:10" ht="9.75" customHeight="1">
      <c r="A4" s="33"/>
      <c r="B4" s="35"/>
      <c r="C4" s="37"/>
      <c r="D4" s="5" t="s">
        <v>34</v>
      </c>
      <c r="E4" s="5" t="s">
        <v>4</v>
      </c>
      <c r="F4" s="5" t="s">
        <v>5</v>
      </c>
      <c r="G4" s="5" t="s">
        <v>6</v>
      </c>
      <c r="H4" s="5" t="s">
        <v>1</v>
      </c>
      <c r="I4" s="5" t="s">
        <v>7</v>
      </c>
      <c r="J4" s="5" t="s">
        <v>8</v>
      </c>
    </row>
    <row r="5" spans="1:10" s="10" customFormat="1" ht="10.5" customHeight="1">
      <c r="A5" s="24" t="s">
        <v>57</v>
      </c>
      <c r="B5" s="8" t="s">
        <v>9</v>
      </c>
      <c r="C5" s="14">
        <f>SUM(D5:J5)</f>
        <v>3850936</v>
      </c>
      <c r="D5" s="15">
        <v>487390</v>
      </c>
      <c r="E5" s="15">
        <v>411807</v>
      </c>
      <c r="F5" s="15">
        <v>497485</v>
      </c>
      <c r="G5" s="15">
        <v>393092</v>
      </c>
      <c r="H5" s="15">
        <v>1071367</v>
      </c>
      <c r="I5" s="15">
        <v>602001</v>
      </c>
      <c r="J5" s="15">
        <v>387794</v>
      </c>
    </row>
    <row r="6" spans="1:10" s="4" customFormat="1" ht="13.5" customHeight="1">
      <c r="A6" s="21" t="s">
        <v>49</v>
      </c>
      <c r="B6" s="11" t="s">
        <v>10</v>
      </c>
      <c r="C6" s="25">
        <f>SUM(D6:J6)</f>
        <v>49732849028.96999</v>
      </c>
      <c r="D6" s="25">
        <v>5334851930.03</v>
      </c>
      <c r="E6" s="25">
        <v>4295980439.58</v>
      </c>
      <c r="F6" s="25">
        <v>5529182212.59</v>
      </c>
      <c r="G6" s="25">
        <v>4316964291.03</v>
      </c>
      <c r="H6" s="25">
        <v>18881719974.24</v>
      </c>
      <c r="I6" s="25">
        <v>7576824705.23</v>
      </c>
      <c r="J6" s="25">
        <v>3797325476.27</v>
      </c>
    </row>
    <row r="7" spans="1:10" s="4" customFormat="1" ht="11.25" customHeight="1">
      <c r="A7" s="23" t="s">
        <v>38</v>
      </c>
      <c r="B7" s="8" t="s">
        <v>11</v>
      </c>
      <c r="C7" s="25">
        <f>SUM(D7:J7)</f>
        <v>244506188.69</v>
      </c>
      <c r="D7" s="25">
        <v>25029847.66</v>
      </c>
      <c r="E7" s="25">
        <v>19175279.23</v>
      </c>
      <c r="F7" s="25">
        <v>26050363.84</v>
      </c>
      <c r="G7" s="25">
        <v>20427883.71</v>
      </c>
      <c r="H7" s="25">
        <v>94715879.02</v>
      </c>
      <c r="I7" s="25">
        <v>40768304.12</v>
      </c>
      <c r="J7" s="25">
        <v>18338631.11</v>
      </c>
    </row>
    <row r="8" spans="1:10" s="4" customFormat="1" ht="20.25" customHeight="1">
      <c r="A8" s="12" t="s">
        <v>58</v>
      </c>
      <c r="B8" s="8" t="s">
        <v>12</v>
      </c>
      <c r="C8" s="25">
        <f>SUM(D8:J8)</f>
        <v>1027958.1900000002</v>
      </c>
      <c r="D8" s="25">
        <f>D9+D10+D11+D12+D13+D14</f>
        <v>44947.06</v>
      </c>
      <c r="E8" s="25">
        <f>E9+E10+E11+E12+E13+E14</f>
        <v>178221.47</v>
      </c>
      <c r="F8" s="25">
        <f>F9+F10+F11+F12+F13+F14</f>
        <v>87049.61</v>
      </c>
      <c r="G8" s="25">
        <f>G9+G10+G11+G12+G13+G14</f>
        <v>56160.83</v>
      </c>
      <c r="H8" s="25">
        <f>H9+H10+H11+H12+H13+H14</f>
        <v>311611.9</v>
      </c>
      <c r="I8" s="25">
        <f>I9+I10+I11+I12+I13+I14</f>
        <v>222542.12999999998</v>
      </c>
      <c r="J8" s="25">
        <f>J9+J10+J11+J12+J13+J14</f>
        <v>127425.19</v>
      </c>
    </row>
    <row r="9" spans="1:10" s="4" customFormat="1" ht="14.25" customHeight="1">
      <c r="A9" s="16" t="s">
        <v>39</v>
      </c>
      <c r="B9" s="8" t="s">
        <v>13</v>
      </c>
      <c r="C9" s="25">
        <f>SUM(D9:J9)</f>
        <v>3350.8500000000004</v>
      </c>
      <c r="D9" s="26">
        <v>2.56</v>
      </c>
      <c r="E9" s="26">
        <v>0</v>
      </c>
      <c r="F9" s="26">
        <v>96.59</v>
      </c>
      <c r="G9" s="26">
        <v>2692.9</v>
      </c>
      <c r="H9" s="26">
        <v>127.86</v>
      </c>
      <c r="I9" s="26">
        <v>430.94</v>
      </c>
      <c r="J9" s="26">
        <v>0</v>
      </c>
    </row>
    <row r="10" spans="1:10" s="4" customFormat="1" ht="11.25" customHeight="1">
      <c r="A10" s="16" t="s">
        <v>40</v>
      </c>
      <c r="B10" s="8" t="s">
        <v>14</v>
      </c>
      <c r="C10" s="25">
        <f>SUM(D10:J10)</f>
        <v>381862.9</v>
      </c>
      <c r="D10" s="26">
        <v>22411</v>
      </c>
      <c r="E10" s="26">
        <v>27954.76</v>
      </c>
      <c r="F10" s="26">
        <v>30626</v>
      </c>
      <c r="G10" s="26">
        <v>24107</v>
      </c>
      <c r="H10" s="26">
        <v>155701.5</v>
      </c>
      <c r="I10" s="26">
        <v>87825.64</v>
      </c>
      <c r="J10" s="26">
        <v>33237</v>
      </c>
    </row>
    <row r="11" spans="1:10" s="4" customFormat="1" ht="12" customHeight="1">
      <c r="A11" s="16" t="s">
        <v>41</v>
      </c>
      <c r="B11" s="8" t="s">
        <v>15</v>
      </c>
      <c r="C11" s="25">
        <f>SUM(D11:J11)</f>
        <v>604291.93</v>
      </c>
      <c r="D11" s="26">
        <v>21636.91</v>
      </c>
      <c r="E11" s="26">
        <v>149598.32</v>
      </c>
      <c r="F11" s="26">
        <v>48779.25</v>
      </c>
      <c r="G11" s="26">
        <v>26727.29</v>
      </c>
      <c r="H11" s="26">
        <v>144244.42</v>
      </c>
      <c r="I11" s="26">
        <v>123126.16</v>
      </c>
      <c r="J11" s="26">
        <v>90179.58</v>
      </c>
    </row>
    <row r="12" spans="1:10" s="4" customFormat="1" ht="11.25" customHeight="1">
      <c r="A12" s="22" t="s">
        <v>37</v>
      </c>
      <c r="B12" s="8" t="s">
        <v>16</v>
      </c>
      <c r="C12" s="25">
        <f>SUM(D12:J12)</f>
        <v>38143.87999999999</v>
      </c>
      <c r="D12" s="26">
        <v>709.17</v>
      </c>
      <c r="E12" s="26">
        <v>649.65</v>
      </c>
      <c r="F12" s="26">
        <v>7476.1</v>
      </c>
      <c r="G12" s="26">
        <v>2633.64</v>
      </c>
      <c r="H12" s="26">
        <v>11482.89</v>
      </c>
      <c r="I12" s="26">
        <v>11183.84</v>
      </c>
      <c r="J12" s="26">
        <v>4008.59</v>
      </c>
    </row>
    <row r="13" spans="1:10" s="4" customFormat="1" ht="12" customHeight="1">
      <c r="A13" s="16" t="s">
        <v>40</v>
      </c>
      <c r="B13" s="8" t="s">
        <v>17</v>
      </c>
      <c r="C13" s="25">
        <f>SUM(D13:J13)</f>
        <v>292.90999999999997</v>
      </c>
      <c r="D13" s="26">
        <v>180</v>
      </c>
      <c r="E13" s="26">
        <v>0</v>
      </c>
      <c r="F13" s="26">
        <v>58</v>
      </c>
      <c r="G13" s="26">
        <v>0</v>
      </c>
      <c r="H13" s="26">
        <v>54.91</v>
      </c>
      <c r="I13" s="26">
        <v>0</v>
      </c>
      <c r="J13" s="26">
        <v>0</v>
      </c>
    </row>
    <row r="14" spans="1:10" s="4" customFormat="1" ht="12.75" customHeight="1">
      <c r="A14" s="16" t="s">
        <v>41</v>
      </c>
      <c r="B14" s="8" t="s">
        <v>18</v>
      </c>
      <c r="C14" s="25">
        <f>SUM(D14:J14)</f>
        <v>15.719999999999999</v>
      </c>
      <c r="D14" s="26">
        <v>7.42</v>
      </c>
      <c r="E14" s="26">
        <v>18.74</v>
      </c>
      <c r="F14" s="26">
        <v>13.67</v>
      </c>
      <c r="G14" s="26">
        <v>0</v>
      </c>
      <c r="H14" s="26">
        <v>0.32</v>
      </c>
      <c r="I14" s="26">
        <v>-24.45</v>
      </c>
      <c r="J14" s="26">
        <v>0.02</v>
      </c>
    </row>
    <row r="15" spans="1:10" s="4" customFormat="1" ht="30">
      <c r="A15" s="17" t="s">
        <v>81</v>
      </c>
      <c r="B15" s="8" t="s">
        <v>19</v>
      </c>
      <c r="C15" s="25">
        <f>SUM(D15:J15)</f>
        <v>30744356.349999998</v>
      </c>
      <c r="D15" s="26">
        <f>D16+D18+D19</f>
        <v>2676012.4699999997</v>
      </c>
      <c r="E15" s="26">
        <f>E16+E18+E19</f>
        <v>4766789.82</v>
      </c>
      <c r="F15" s="26">
        <f>F16+F18+F19</f>
        <v>2467572.3</v>
      </c>
      <c r="G15" s="26">
        <f>G16+G18+G19</f>
        <v>2425384.95</v>
      </c>
      <c r="H15" s="26">
        <f>H16+H18+H19</f>
        <v>9049965.78</v>
      </c>
      <c r="I15" s="26">
        <f>I16+I18+I19</f>
        <v>6256864.08</v>
      </c>
      <c r="J15" s="26">
        <f>J16+J18+J19</f>
        <v>3101766.9499999997</v>
      </c>
    </row>
    <row r="16" spans="1:10" s="4" customFormat="1" ht="12.75">
      <c r="A16" s="17" t="s">
        <v>42</v>
      </c>
      <c r="B16" s="8" t="s">
        <v>20</v>
      </c>
      <c r="C16" s="25">
        <f>SUM(D16:J16)</f>
        <v>28857876.470000003</v>
      </c>
      <c r="D16" s="26">
        <v>2601478.03</v>
      </c>
      <c r="E16" s="26">
        <v>4035860.38</v>
      </c>
      <c r="F16" s="26">
        <v>2353710.33</v>
      </c>
      <c r="G16" s="26">
        <v>2328292.91</v>
      </c>
      <c r="H16" s="26">
        <v>8785009.67</v>
      </c>
      <c r="I16" s="26">
        <v>5843925.21</v>
      </c>
      <c r="J16" s="26">
        <v>2909599.94</v>
      </c>
    </row>
    <row r="17" spans="1:10" s="4" customFormat="1" ht="12.75">
      <c r="A17" s="17" t="s">
        <v>43</v>
      </c>
      <c r="B17" s="8" t="s">
        <v>21</v>
      </c>
      <c r="C17" s="25">
        <f>SUM(D17:J17)</f>
        <v>9011952.38</v>
      </c>
      <c r="D17" s="26">
        <v>506945.45</v>
      </c>
      <c r="E17" s="26">
        <v>2567814.85</v>
      </c>
      <c r="F17" s="26">
        <v>759457.85</v>
      </c>
      <c r="G17" s="26">
        <v>706171.68</v>
      </c>
      <c r="H17" s="26">
        <v>860218.4</v>
      </c>
      <c r="I17" s="26">
        <v>2034131.58</v>
      </c>
      <c r="J17" s="26">
        <v>1577212.57</v>
      </c>
    </row>
    <row r="18" spans="1:10" s="4" customFormat="1" ht="12.75">
      <c r="A18" s="17" t="s">
        <v>44</v>
      </c>
      <c r="B18" s="8" t="s">
        <v>22</v>
      </c>
      <c r="C18" s="25">
        <f>SUM(D18:J18)</f>
        <v>390251.94</v>
      </c>
      <c r="D18" s="26">
        <v>34348.07</v>
      </c>
      <c r="E18" s="26">
        <v>34670.41</v>
      </c>
      <c r="F18" s="26">
        <v>56537.17</v>
      </c>
      <c r="G18" s="26">
        <v>26037.24</v>
      </c>
      <c r="H18" s="26">
        <v>130101.93</v>
      </c>
      <c r="I18" s="26">
        <v>79183.24</v>
      </c>
      <c r="J18" s="26">
        <v>29373.88</v>
      </c>
    </row>
    <row r="19" spans="1:10" s="4" customFormat="1" ht="12" customHeight="1">
      <c r="A19" s="13" t="s">
        <v>45</v>
      </c>
      <c r="B19" s="8" t="s">
        <v>23</v>
      </c>
      <c r="C19" s="25">
        <f>SUM(D19:J19)</f>
        <v>1496227.94</v>
      </c>
      <c r="D19" s="26">
        <v>40186.37</v>
      </c>
      <c r="E19" s="26">
        <v>696259.03</v>
      </c>
      <c r="F19" s="26">
        <v>57324.8</v>
      </c>
      <c r="G19" s="26">
        <v>71054.8</v>
      </c>
      <c r="H19" s="26">
        <v>134854.18</v>
      </c>
      <c r="I19" s="26">
        <v>333755.63</v>
      </c>
      <c r="J19" s="26">
        <v>162793.13</v>
      </c>
    </row>
    <row r="20" spans="1:10" s="4" customFormat="1" ht="19.5" customHeight="1">
      <c r="A20" s="13" t="s">
        <v>59</v>
      </c>
      <c r="B20" s="8" t="s">
        <v>24</v>
      </c>
      <c r="C20" s="25">
        <f>SUM(D20:J20)</f>
        <v>324972.69</v>
      </c>
      <c r="D20" s="25">
        <f>D21+D22+D23</f>
        <v>14794.16</v>
      </c>
      <c r="E20" s="25">
        <f>E21+E22+E23</f>
        <v>76374.98</v>
      </c>
      <c r="F20" s="25">
        <f>F21+F22+F23</f>
        <v>14931.83</v>
      </c>
      <c r="G20" s="25">
        <f>G21+G22+G23</f>
        <v>42062.56</v>
      </c>
      <c r="H20" s="25">
        <f>H21+H22+H23</f>
        <v>71802.34999999999</v>
      </c>
      <c r="I20" s="25">
        <f>I21+I22+I23</f>
        <v>33517.96</v>
      </c>
      <c r="J20" s="25">
        <f>J21+J22+J23</f>
        <v>71488.84999999999</v>
      </c>
    </row>
    <row r="21" spans="1:10" s="4" customFormat="1" ht="12.75">
      <c r="A21" s="18" t="s">
        <v>46</v>
      </c>
      <c r="B21" s="8" t="s">
        <v>25</v>
      </c>
      <c r="C21" s="25">
        <f>SUM(D21:J21)</f>
        <v>311331.83999999997</v>
      </c>
      <c r="D21" s="26">
        <v>14538.26</v>
      </c>
      <c r="E21" s="26">
        <v>68275.17</v>
      </c>
      <c r="F21" s="26">
        <v>14683.46</v>
      </c>
      <c r="G21" s="26">
        <v>41374.27</v>
      </c>
      <c r="H21" s="26">
        <v>70012.15</v>
      </c>
      <c r="I21" s="26">
        <v>32986.19</v>
      </c>
      <c r="J21" s="26">
        <v>69462.34</v>
      </c>
    </row>
    <row r="22" spans="1:10" s="4" customFormat="1" ht="12.75">
      <c r="A22" s="18" t="s">
        <v>47</v>
      </c>
      <c r="B22" s="8" t="s">
        <v>26</v>
      </c>
      <c r="C22" s="25">
        <f>SUM(D22:J22)</f>
        <v>2436.5699999999997</v>
      </c>
      <c r="D22" s="26">
        <v>255</v>
      </c>
      <c r="E22" s="26">
        <v>1001.18</v>
      </c>
      <c r="F22" s="26">
        <v>125</v>
      </c>
      <c r="G22" s="26">
        <v>0.39</v>
      </c>
      <c r="H22" s="26">
        <v>785</v>
      </c>
      <c r="I22" s="26">
        <v>270</v>
      </c>
      <c r="J22" s="26">
        <v>0</v>
      </c>
    </row>
    <row r="23" spans="1:10" s="4" customFormat="1" ht="10.5" customHeight="1">
      <c r="A23" s="13" t="s">
        <v>48</v>
      </c>
      <c r="B23" s="8" t="s">
        <v>60</v>
      </c>
      <c r="C23" s="25">
        <f>SUM(D23:J23)</f>
        <v>11204.28</v>
      </c>
      <c r="D23" s="26">
        <v>0.9</v>
      </c>
      <c r="E23" s="26">
        <v>7098.63</v>
      </c>
      <c r="F23" s="26">
        <v>123.37</v>
      </c>
      <c r="G23" s="26">
        <v>687.9</v>
      </c>
      <c r="H23" s="26">
        <v>1005.2</v>
      </c>
      <c r="I23" s="26">
        <v>261.77</v>
      </c>
      <c r="J23" s="26">
        <v>2026.51</v>
      </c>
    </row>
    <row r="24" spans="1:10" s="4" customFormat="1" ht="12.75">
      <c r="A24" s="19" t="s">
        <v>61</v>
      </c>
      <c r="B24" s="8" t="s">
        <v>62</v>
      </c>
      <c r="C24" s="25">
        <f>SUM(D24:J24)</f>
        <v>276603475.92</v>
      </c>
      <c r="D24" s="27">
        <f>D25+D26+D27</f>
        <v>27765601.350000005</v>
      </c>
      <c r="E24" s="27">
        <f>E25+E26+E27</f>
        <v>24196665.5</v>
      </c>
      <c r="F24" s="27">
        <f>F25+F26+F27</f>
        <v>28619917.580000002</v>
      </c>
      <c r="G24" s="27">
        <f>G25+G26+G27</f>
        <v>22951492.049999997</v>
      </c>
      <c r="H24" s="27">
        <f>H25+H26+H27</f>
        <v>104149259.05000001</v>
      </c>
      <c r="I24" s="27">
        <f>I25+I26+I27</f>
        <v>47281228.29</v>
      </c>
      <c r="J24" s="27">
        <f>J25+J26+J27</f>
        <v>21639312.099999998</v>
      </c>
    </row>
    <row r="25" spans="1:10" s="4" customFormat="1" ht="12.75">
      <c r="A25" s="18" t="s">
        <v>63</v>
      </c>
      <c r="B25" s="8" t="s">
        <v>64</v>
      </c>
      <c r="C25" s="25">
        <f>SUM(D25:J25)</f>
        <v>273716891.73</v>
      </c>
      <c r="D25" s="26">
        <f>D7+D9+D12+D16+D21</f>
        <v>27646575.680000003</v>
      </c>
      <c r="E25" s="26">
        <f>E7+E9+E12+E16+E21</f>
        <v>23280064.43</v>
      </c>
      <c r="F25" s="26">
        <f>F7+F9+F12+F16+F21</f>
        <v>28426330.32</v>
      </c>
      <c r="G25" s="26">
        <f>G7+G9+G12+G16+G21</f>
        <v>22802877.43</v>
      </c>
      <c r="H25" s="26">
        <f>H7+H9+H12+H16+H21</f>
        <v>103582511.59</v>
      </c>
      <c r="I25" s="26">
        <f>I7+I9+I12+I16+I21</f>
        <v>46656830.3</v>
      </c>
      <c r="J25" s="26">
        <f>J7+J9+J12+J16+J21</f>
        <v>21321701.98</v>
      </c>
    </row>
    <row r="26" spans="1:10" s="4" customFormat="1" ht="12.75">
      <c r="A26" s="18" t="s">
        <v>65</v>
      </c>
      <c r="B26" s="8" t="s">
        <v>66</v>
      </c>
      <c r="C26" s="25">
        <f>SUM(D26:J26)</f>
        <v>774844.32</v>
      </c>
      <c r="D26" s="26">
        <f>D10+D13+D18+D22</f>
        <v>57194.07</v>
      </c>
      <c r="E26" s="26">
        <f>E10+E13+E18+E22</f>
        <v>63626.35</v>
      </c>
      <c r="F26" s="26">
        <f>F10+F13+F18+F22</f>
        <v>87346.17</v>
      </c>
      <c r="G26" s="26">
        <f>G10+G13+G18+G22</f>
        <v>50144.630000000005</v>
      </c>
      <c r="H26" s="26">
        <f>H10+H13+H18+H22</f>
        <v>286643.33999999997</v>
      </c>
      <c r="I26" s="26">
        <f>I10+I13+I18+I22</f>
        <v>167278.88</v>
      </c>
      <c r="J26" s="26">
        <f>J10+J13+J18+J22</f>
        <v>62610.880000000005</v>
      </c>
    </row>
    <row r="27" spans="1:10" s="4" customFormat="1" ht="10.5" customHeight="1">
      <c r="A27" s="13" t="s">
        <v>67</v>
      </c>
      <c r="B27" s="8" t="s">
        <v>68</v>
      </c>
      <c r="C27" s="25">
        <f>SUM(D27:J27)</f>
        <v>2111739.87</v>
      </c>
      <c r="D27" s="26">
        <f>D11+D14+D19+D23</f>
        <v>61831.6</v>
      </c>
      <c r="E27" s="26">
        <f>E11+E14+E19+E23</f>
        <v>852974.7200000001</v>
      </c>
      <c r="F27" s="26">
        <f>F11+F14+F19+F23</f>
        <v>106241.09</v>
      </c>
      <c r="G27" s="26">
        <f>G11+G14+G19+G23</f>
        <v>98469.98999999999</v>
      </c>
      <c r="H27" s="26">
        <f>H11+H14+H19+H23</f>
        <v>280104.12000000005</v>
      </c>
      <c r="I27" s="26">
        <f>I11+I14+I19+I23</f>
        <v>457119.11000000004</v>
      </c>
      <c r="J27" s="26">
        <f>J11+J14+J19+J23</f>
        <v>254999.24000000002</v>
      </c>
    </row>
    <row r="28" spans="1:11" s="4" customFormat="1" ht="10.5" customHeight="1">
      <c r="A28" s="19" t="s">
        <v>69</v>
      </c>
      <c r="B28" s="8" t="s">
        <v>70</v>
      </c>
      <c r="C28" s="25">
        <f>C29+C30+C31</f>
        <v>241932183.85</v>
      </c>
      <c r="D28" s="27">
        <f>D29+D30+D31</f>
        <v>24963820.160000004</v>
      </c>
      <c r="E28" s="27">
        <f>E29+E30+E31</f>
        <v>19026696.15</v>
      </c>
      <c r="F28" s="27">
        <f>F29+F30+F31</f>
        <v>25954630.44</v>
      </c>
      <c r="G28" s="27">
        <f>G29+G30+G31</f>
        <v>20302791.85</v>
      </c>
      <c r="H28" s="27">
        <f>H29+H30+H31</f>
        <v>93156996.47999999</v>
      </c>
      <c r="I28" s="27">
        <f>I29+I30+I31</f>
        <v>40284993.779999994</v>
      </c>
      <c r="J28" s="27">
        <f>J29+J30+J31</f>
        <v>18242254.990000002</v>
      </c>
      <c r="K28" s="31"/>
    </row>
    <row r="29" spans="1:10" s="4" customFormat="1" ht="10.5" customHeight="1">
      <c r="A29" s="18" t="s">
        <v>50</v>
      </c>
      <c r="B29" s="8" t="s">
        <v>27</v>
      </c>
      <c r="C29" s="25">
        <f>D29+E29+F29+G29+H29+I29+J29</f>
        <v>241187958.91</v>
      </c>
      <c r="D29" s="27">
        <v>24922204.92</v>
      </c>
      <c r="E29" s="27">
        <v>18906560.75</v>
      </c>
      <c r="F29" s="27">
        <v>25890786.1</v>
      </c>
      <c r="G29" s="27">
        <v>20254305.01</v>
      </c>
      <c r="H29" s="27">
        <v>92972348.49</v>
      </c>
      <c r="I29" s="27">
        <v>40122732.3</v>
      </c>
      <c r="J29" s="27">
        <v>18119021.34</v>
      </c>
    </row>
    <row r="30" spans="1:10" s="4" customFormat="1" ht="10.5" customHeight="1">
      <c r="A30" s="18" t="s">
        <v>51</v>
      </c>
      <c r="B30" s="8" t="s">
        <v>28</v>
      </c>
      <c r="C30" s="25">
        <f>D30+E30+F30+G30+H30+I30+J30</f>
        <v>391738.25</v>
      </c>
      <c r="D30" s="27">
        <v>21505.3</v>
      </c>
      <c r="E30" s="27">
        <v>25253.93</v>
      </c>
      <c r="F30" s="27">
        <v>36589.27</v>
      </c>
      <c r="G30" s="27">
        <v>23113.35</v>
      </c>
      <c r="H30" s="27">
        <v>157498.85</v>
      </c>
      <c r="I30" s="27">
        <v>92960.36</v>
      </c>
      <c r="J30" s="27">
        <v>34817.19</v>
      </c>
    </row>
    <row r="31" spans="1:10" s="4" customFormat="1" ht="10.5" customHeight="1">
      <c r="A31" s="13" t="s">
        <v>52</v>
      </c>
      <c r="B31" s="8" t="s">
        <v>29</v>
      </c>
      <c r="C31" s="25">
        <f>D31+E31+F31+G31+H31+I31+J31</f>
        <v>352486.69</v>
      </c>
      <c r="D31" s="27">
        <v>20109.94</v>
      </c>
      <c r="E31" s="27">
        <v>94881.47</v>
      </c>
      <c r="F31" s="27">
        <v>27255.07</v>
      </c>
      <c r="G31" s="27">
        <v>25373.49</v>
      </c>
      <c r="H31" s="27">
        <v>27149.14</v>
      </c>
      <c r="I31" s="27">
        <v>69301.12</v>
      </c>
      <c r="J31" s="27">
        <v>88416.46</v>
      </c>
    </row>
    <row r="32" spans="1:10" s="4" customFormat="1" ht="12.75">
      <c r="A32" s="20" t="s">
        <v>71</v>
      </c>
      <c r="B32" s="8" t="s">
        <v>30</v>
      </c>
      <c r="C32" s="25">
        <f>SUM(D32:J32)</f>
        <v>791714.4799999999</v>
      </c>
      <c r="D32" s="27">
        <f>D33+D34+D35</f>
        <v>88148.52</v>
      </c>
      <c r="E32" s="27">
        <f>E33+E34+E35</f>
        <v>16431.36</v>
      </c>
      <c r="F32" s="27">
        <f>F33+F34+F35</f>
        <v>9960.26</v>
      </c>
      <c r="G32" s="27">
        <f>G33+G34+G35</f>
        <v>16692.07</v>
      </c>
      <c r="H32" s="27">
        <f>H33+H34+H35</f>
        <v>539437.7</v>
      </c>
      <c r="I32" s="27">
        <f>I33+I34+I35</f>
        <v>70748.86</v>
      </c>
      <c r="J32" s="27">
        <f>J33+J34+J35</f>
        <v>50295.71</v>
      </c>
    </row>
    <row r="33" spans="1:10" s="4" customFormat="1" ht="12.75">
      <c r="A33" s="18" t="s">
        <v>53</v>
      </c>
      <c r="B33" s="8" t="s">
        <v>31</v>
      </c>
      <c r="C33" s="25">
        <f>SUM(D33:J33)</f>
        <v>787649.6399999999</v>
      </c>
      <c r="D33" s="27">
        <v>87998.52</v>
      </c>
      <c r="E33" s="27">
        <v>15899.26</v>
      </c>
      <c r="F33" s="27">
        <v>9860.37</v>
      </c>
      <c r="G33" s="27">
        <v>16692.07</v>
      </c>
      <c r="H33" s="27">
        <v>536424.85</v>
      </c>
      <c r="I33" s="27">
        <v>70748.86</v>
      </c>
      <c r="J33" s="27">
        <v>50025.71</v>
      </c>
    </row>
    <row r="34" spans="1:10" s="4" customFormat="1" ht="12.75">
      <c r="A34" s="18" t="s">
        <v>54</v>
      </c>
      <c r="B34" s="8" t="s">
        <v>32</v>
      </c>
      <c r="C34" s="25">
        <f>SUM(D34:J34)</f>
        <v>4064.84</v>
      </c>
      <c r="D34" s="27">
        <v>150</v>
      </c>
      <c r="E34" s="27">
        <v>532.1</v>
      </c>
      <c r="F34" s="27">
        <v>99.89</v>
      </c>
      <c r="G34" s="27">
        <v>0</v>
      </c>
      <c r="H34" s="27">
        <v>3012.85</v>
      </c>
      <c r="I34" s="27">
        <v>0</v>
      </c>
      <c r="J34" s="27">
        <v>270</v>
      </c>
    </row>
    <row r="35" spans="1:10" s="4" customFormat="1" ht="12.75">
      <c r="A35" s="13" t="s">
        <v>52</v>
      </c>
      <c r="B35" s="8" t="s">
        <v>33</v>
      </c>
      <c r="C35" s="25">
        <f>SUM(D35:J35)</f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</row>
    <row r="36" spans="1:10" s="4" customFormat="1" ht="23.25" customHeight="1">
      <c r="A36" s="18" t="s">
        <v>73</v>
      </c>
      <c r="B36" s="8" t="s">
        <v>72</v>
      </c>
      <c r="C36" s="25">
        <f>SUM(D36:J36)</f>
        <v>34927261.559999995</v>
      </c>
      <c r="D36" s="26">
        <f>D37+D39+D40</f>
        <v>2851315.4699999997</v>
      </c>
      <c r="E36" s="26">
        <f>E37+E39+E40</f>
        <v>4975003.17</v>
      </c>
      <c r="F36" s="26">
        <f>F37+F39+F40</f>
        <v>2622233.83</v>
      </c>
      <c r="G36" s="26">
        <f>G37+G39+G40</f>
        <v>2621561.49</v>
      </c>
      <c r="H36" s="26">
        <f>H37+H39+H40</f>
        <v>11461507.19</v>
      </c>
      <c r="I36" s="26">
        <f>I37+I39+I40</f>
        <v>7072897.899999999</v>
      </c>
      <c r="J36" s="26">
        <f>J37+J39+J40</f>
        <v>3322742.51</v>
      </c>
    </row>
    <row r="37" spans="1:10" s="4" customFormat="1" ht="12" customHeight="1">
      <c r="A37" s="17" t="s">
        <v>55</v>
      </c>
      <c r="B37" s="8" t="s">
        <v>74</v>
      </c>
      <c r="C37" s="25">
        <f>SUM(D37:J37)</f>
        <v>32905121.689999998</v>
      </c>
      <c r="D37" s="26">
        <v>2780353.1</v>
      </c>
      <c r="E37" s="26">
        <v>4220913.17</v>
      </c>
      <c r="F37" s="26">
        <v>2501504.07</v>
      </c>
      <c r="G37" s="26">
        <v>2524600.74</v>
      </c>
      <c r="H37" s="26">
        <v>11103514.75</v>
      </c>
      <c r="I37" s="26">
        <v>6629862.3</v>
      </c>
      <c r="J37" s="26">
        <v>3144373.56</v>
      </c>
    </row>
    <row r="38" spans="1:10" s="4" customFormat="1" ht="12" customHeight="1">
      <c r="A38" s="17" t="s">
        <v>43</v>
      </c>
      <c r="B38" s="8" t="s">
        <v>75</v>
      </c>
      <c r="C38" s="25">
        <f>SUM(D38:J38)</f>
        <v>9679780.76</v>
      </c>
      <c r="D38" s="25">
        <v>558336.93</v>
      </c>
      <c r="E38" s="25">
        <v>2621089.89</v>
      </c>
      <c r="F38" s="25">
        <v>872960.73</v>
      </c>
      <c r="G38" s="25">
        <v>682304.77</v>
      </c>
      <c r="H38" s="25">
        <v>1100220.78</v>
      </c>
      <c r="I38" s="25">
        <v>2127153.15</v>
      </c>
      <c r="J38" s="25">
        <v>1717714.51</v>
      </c>
    </row>
    <row r="39" spans="1:10" s="4" customFormat="1" ht="12" customHeight="1">
      <c r="A39" s="17" t="s">
        <v>44</v>
      </c>
      <c r="B39" s="8" t="s">
        <v>76</v>
      </c>
      <c r="C39" s="25">
        <f>SUM(D39:J39)</f>
        <v>342142.41</v>
      </c>
      <c r="D39" s="25">
        <v>31484.05</v>
      </c>
      <c r="E39" s="25">
        <v>34171.74</v>
      </c>
      <c r="F39" s="25">
        <v>46070.06</v>
      </c>
      <c r="G39" s="25">
        <v>24936.27</v>
      </c>
      <c r="H39" s="25">
        <v>116624.67</v>
      </c>
      <c r="I39" s="25">
        <v>62186.8</v>
      </c>
      <c r="J39" s="25">
        <v>26668.82</v>
      </c>
    </row>
    <row r="40" spans="1:10" s="4" customFormat="1" ht="12" customHeight="1">
      <c r="A40" s="13" t="s">
        <v>45</v>
      </c>
      <c r="B40" s="8" t="s">
        <v>77</v>
      </c>
      <c r="C40" s="26">
        <f>SUM(D40:J40)</f>
        <v>1679997.46</v>
      </c>
      <c r="D40" s="26">
        <v>39478.32</v>
      </c>
      <c r="E40" s="26">
        <v>719918.26</v>
      </c>
      <c r="F40" s="26">
        <v>74659.7</v>
      </c>
      <c r="G40" s="26">
        <v>72024.48</v>
      </c>
      <c r="H40" s="26">
        <v>241367.77</v>
      </c>
      <c r="I40" s="26">
        <v>380848.8</v>
      </c>
      <c r="J40" s="26">
        <v>151700.13</v>
      </c>
    </row>
    <row r="41" spans="1:10" s="4" customFormat="1" ht="12" customHeight="1">
      <c r="A41" s="13" t="s">
        <v>79</v>
      </c>
      <c r="B41" s="8" t="s">
        <v>78</v>
      </c>
      <c r="C41" s="26" t="s">
        <v>80</v>
      </c>
      <c r="D41" s="26" t="s">
        <v>80</v>
      </c>
      <c r="E41" s="26" t="s">
        <v>80</v>
      </c>
      <c r="F41" s="26" t="s">
        <v>80</v>
      </c>
      <c r="G41" s="26" t="s">
        <v>80</v>
      </c>
      <c r="H41" s="26" t="s">
        <v>80</v>
      </c>
      <c r="I41" s="26" t="s">
        <v>80</v>
      </c>
      <c r="J41" s="26" t="s">
        <v>80</v>
      </c>
    </row>
    <row r="42" spans="1:10" s="4" customFormat="1" ht="12" customHeight="1">
      <c r="A42" s="28"/>
      <c r="B42" s="29"/>
      <c r="C42" s="30"/>
      <c r="D42" s="30"/>
      <c r="E42" s="30"/>
      <c r="F42" s="30"/>
      <c r="G42" s="30"/>
      <c r="H42" s="30"/>
      <c r="I42" s="30"/>
      <c r="J42" s="30"/>
    </row>
    <row r="43" spans="1:10" s="4" customFormat="1" ht="12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</row>
  </sheetData>
  <sheetProtection/>
  <mergeCells count="5">
    <mergeCell ref="A3:A4"/>
    <mergeCell ref="B3:B4"/>
    <mergeCell ref="C3:C4"/>
    <mergeCell ref="D3:J3"/>
    <mergeCell ref="A1:J1"/>
  </mergeCells>
  <printOptions/>
  <pageMargins left="0.07874015748031496" right="0" top="0.27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Ковалева Наталья Геннадьевна</cp:lastModifiedBy>
  <cp:lastPrinted>2021-02-09T05:57:25Z</cp:lastPrinted>
  <dcterms:created xsi:type="dcterms:W3CDTF">2004-05-07T07:26:44Z</dcterms:created>
  <dcterms:modified xsi:type="dcterms:W3CDTF">2021-02-11T09:14:42Z</dcterms:modified>
  <cp:category/>
  <cp:version/>
  <cp:contentType/>
  <cp:contentStatus/>
</cp:coreProperties>
</file>